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4\Střednědobý výhled rozpočtu na roky 2025 a 2026\"/>
    </mc:Choice>
  </mc:AlternateContent>
  <xr:revisionPtr revIDLastSave="0" documentId="13_ncr:1_{1F640B50-EA5F-420D-BBF5-4A21E4F2240B}" xr6:coauthVersionLast="47" xr6:coauthVersionMax="47" xr10:uidLastSave="{00000000-0000-0000-0000-000000000000}"/>
  <bookViews>
    <workbookView xWindow="5205" yWindow="1980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List1!$A$1:$F$38</definedName>
  </definedNames>
  <calcPr calcId="191029"/>
</workbook>
</file>

<file path=xl/calcChain.xml><?xml version="1.0" encoding="utf-8"?>
<calcChain xmlns="http://schemas.openxmlformats.org/spreadsheetml/2006/main">
  <c r="F9" i="1" l="1"/>
  <c r="F7" i="1"/>
  <c r="E7" i="1"/>
  <c r="E9" i="1"/>
  <c r="D9" i="1"/>
  <c r="D7" i="1"/>
  <c r="E18" i="1"/>
  <c r="F18" i="1"/>
  <c r="D18" i="1"/>
  <c r="E10" i="1" l="1"/>
  <c r="E17" i="1" s="1"/>
  <c r="E28" i="1" s="1"/>
  <c r="F10" i="1"/>
  <c r="F17" i="1" s="1"/>
  <c r="F28" i="1" s="1"/>
  <c r="D10" i="1"/>
  <c r="D17" i="1" s="1"/>
  <c r="D28" i="1" s="1"/>
  <c r="D29" i="1" s="1"/>
  <c r="E5" i="1" l="1"/>
  <c r="E29" i="1" s="1"/>
  <c r="F5" i="1" s="1"/>
  <c r="F29" i="1" s="1"/>
</calcChain>
</file>

<file path=xl/sharedStrings.xml><?xml version="1.0" encoding="utf-8"?>
<sst xmlns="http://schemas.openxmlformats.org/spreadsheetml/2006/main" count="76" uniqueCount="75">
  <si>
    <t>č.ř.</t>
  </si>
  <si>
    <t>A</t>
  </si>
  <si>
    <t>Počáteční stav peněžních prostředků k 1.1.</t>
  </si>
  <si>
    <t>P1</t>
  </si>
  <si>
    <t>Třída 1</t>
  </si>
  <si>
    <t>Daňové příjmy</t>
  </si>
  <si>
    <t>P2</t>
  </si>
  <si>
    <t>Třída 2</t>
  </si>
  <si>
    <t>Nedaňové příjmy</t>
  </si>
  <si>
    <t>P3</t>
  </si>
  <si>
    <t>Třída 3</t>
  </si>
  <si>
    <t>Kapitálové příjmy</t>
  </si>
  <si>
    <t>P4</t>
  </si>
  <si>
    <t>Třída 4</t>
  </si>
  <si>
    <t>Přijaté dotace</t>
  </si>
  <si>
    <t>Pc</t>
  </si>
  <si>
    <t>1+2+3+4</t>
  </si>
  <si>
    <t>Příjmy celkem po konsolidaci</t>
  </si>
  <si>
    <t>P5</t>
  </si>
  <si>
    <t>úvěry krátkodobé do 1 roku</t>
  </si>
  <si>
    <t>P6</t>
  </si>
  <si>
    <t>úvěry dlouhodobé</t>
  </si>
  <si>
    <t>P8</t>
  </si>
  <si>
    <t>Příjem z vydání krátkodobých dluhopisů</t>
  </si>
  <si>
    <t>P9</t>
  </si>
  <si>
    <t>Příjem z vydání dlouhodobých dluhopisů</t>
  </si>
  <si>
    <t>P10</t>
  </si>
  <si>
    <t>ostatní (aktivní likvidita)</t>
  </si>
  <si>
    <t>Pf</t>
  </si>
  <si>
    <t>P5 až P10</t>
  </si>
  <si>
    <t>Přijaté úvěry, obligace, akt.likvidita</t>
  </si>
  <si>
    <t>P</t>
  </si>
  <si>
    <t>Pk + Pf</t>
  </si>
  <si>
    <t>KONSOLIDOVANÉ PŘÍJMY CELKEM</t>
  </si>
  <si>
    <t>V1</t>
  </si>
  <si>
    <t>Třída 5</t>
  </si>
  <si>
    <t>Běžné neinvestiční výdaje</t>
  </si>
  <si>
    <t>V2</t>
  </si>
  <si>
    <t>Třída 6</t>
  </si>
  <si>
    <t>V1+V2</t>
  </si>
  <si>
    <t>Výdaje celkem po konsolidaci</t>
  </si>
  <si>
    <t>V4</t>
  </si>
  <si>
    <t>Splátka jistiny krátkodobých úvěrů 8114</t>
  </si>
  <si>
    <t>V5</t>
  </si>
  <si>
    <t>Splátka jistiny dlouhodobých úvěrů 8124</t>
  </si>
  <si>
    <t>V7</t>
  </si>
  <si>
    <t>Splátka jistiny krátkodobých dluhopisů 8112</t>
  </si>
  <si>
    <t>V8</t>
  </si>
  <si>
    <t>Splátka jistiny dlouhodobých dluhopisů 8122</t>
  </si>
  <si>
    <t>V9</t>
  </si>
  <si>
    <t>Ostatní (aktivní likvidita)</t>
  </si>
  <si>
    <t>Vf</t>
  </si>
  <si>
    <t>V4 až V9</t>
  </si>
  <si>
    <t>Splátky jistin úvěrů, dluhopisů. Likvidita</t>
  </si>
  <si>
    <t>V</t>
  </si>
  <si>
    <t>Vk + Vf</t>
  </si>
  <si>
    <t>KONSOLIDOVANÉ VÝDAJE CELKEM</t>
  </si>
  <si>
    <t xml:space="preserve"> </t>
  </si>
  <si>
    <t>D</t>
  </si>
  <si>
    <t>P - V</t>
  </si>
  <si>
    <t>Hospodaření běžného roku</t>
  </si>
  <si>
    <t>E</t>
  </si>
  <si>
    <t>A + D</t>
  </si>
  <si>
    <t>Konečný stav peněžních prostředků k 31.12.</t>
  </si>
  <si>
    <t>Kapitálové výdaje - investice</t>
  </si>
  <si>
    <t>Region Orlicko - Třebovsko</t>
  </si>
  <si>
    <t>Vk</t>
  </si>
  <si>
    <t>schválený</t>
  </si>
  <si>
    <t>výhled</t>
  </si>
  <si>
    <t>Střednědobý výhled rozpočtu na roky 2025-2026 (v tis. Kč) - návrh</t>
  </si>
  <si>
    <t>na úřední desce členské obce (města):</t>
  </si>
  <si>
    <t>Členská obec (město):</t>
  </si>
  <si>
    <t>Doložka o zveřejnění návrhu střednědobého výhledu rozpočtu svazku DSO Region Orlicko Třebovsko na roky 2025 a 2026</t>
  </si>
  <si>
    <t xml:space="preserve">Vyvěšeno dne: </t>
  </si>
  <si>
    <t xml:space="preserve">Sejmuto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</si>
</sst>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4" xfId="1" applyFont="1" applyFill="1" applyBorder="1"/>
    <xf numFmtId="0" fontId="3" fillId="3" borderId="5" xfId="1" applyFont="1" applyFill="1" applyBorder="1"/>
    <xf numFmtId="0" fontId="3" fillId="3" borderId="6" xfId="1" applyFont="1" applyFill="1" applyBorder="1"/>
    <xf numFmtId="0" fontId="3" fillId="4" borderId="5" xfId="1" applyFont="1" applyFill="1" applyBorder="1"/>
    <xf numFmtId="0" fontId="3" fillId="4" borderId="6" xfId="1" applyFont="1" applyFill="1" applyBorder="1"/>
    <xf numFmtId="0" fontId="3" fillId="0" borderId="7" xfId="1" applyFont="1" applyBorder="1"/>
    <xf numFmtId="0" fontId="3" fillId="0" borderId="8" xfId="1" applyFont="1" applyBorder="1"/>
    <xf numFmtId="0" fontId="3" fillId="5" borderId="6" xfId="1" applyFont="1" applyFill="1" applyBorder="1"/>
    <xf numFmtId="0" fontId="2" fillId="0" borderId="11" xfId="1" applyFont="1" applyBorder="1"/>
    <xf numFmtId="0" fontId="2" fillId="0" borderId="12" xfId="1" applyFont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4" fillId="0" borderId="0" xfId="1" applyFont="1"/>
    <xf numFmtId="0" fontId="4" fillId="0" borderId="17" xfId="1" applyFont="1" applyBorder="1" applyAlignment="1">
      <alignment horizontal="center"/>
    </xf>
    <xf numFmtId="0" fontId="3" fillId="0" borderId="22" xfId="1" applyFont="1" applyBorder="1"/>
    <xf numFmtId="0" fontId="0" fillId="0" borderId="0" xfId="0" applyAlignment="1">
      <alignment horizontal="center"/>
    </xf>
    <xf numFmtId="0" fontId="7" fillId="2" borderId="3" xfId="1" applyFont="1" applyFill="1" applyBorder="1"/>
    <xf numFmtId="0" fontId="2" fillId="0" borderId="19" xfId="1" applyFont="1" applyBorder="1"/>
    <xf numFmtId="0" fontId="2" fillId="0" borderId="19" xfId="1" applyFont="1" applyBorder="1" applyAlignment="1">
      <alignment horizontal="right"/>
    </xf>
    <xf numFmtId="0" fontId="2" fillId="0" borderId="18" xfId="1" applyFont="1" applyBorder="1"/>
    <xf numFmtId="0" fontId="2" fillId="0" borderId="18" xfId="1" applyFont="1" applyBorder="1" applyAlignment="1">
      <alignment horizontal="right"/>
    </xf>
    <xf numFmtId="0" fontId="2" fillId="0" borderId="19" xfId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4" fillId="2" borderId="19" xfId="1" applyNumberFormat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164" fontId="3" fillId="3" borderId="14" xfId="1" applyNumberFormat="1" applyFont="1" applyFill="1" applyBorder="1" applyAlignment="1">
      <alignment horizontal="center"/>
    </xf>
    <xf numFmtId="164" fontId="2" fillId="0" borderId="19" xfId="1" applyNumberFormat="1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164" fontId="3" fillId="4" borderId="24" xfId="1" applyNumberFormat="1" applyFont="1" applyFill="1" applyBorder="1" applyAlignment="1">
      <alignment horizontal="center"/>
    </xf>
    <xf numFmtId="164" fontId="3" fillId="4" borderId="14" xfId="1" applyNumberFormat="1" applyFont="1" applyFill="1" applyBorder="1" applyAlignment="1">
      <alignment horizontal="center"/>
    </xf>
    <xf numFmtId="0" fontId="4" fillId="7" borderId="12" xfId="1" applyFont="1" applyFill="1" applyBorder="1" applyAlignment="1">
      <alignment horizontal="center"/>
    </xf>
    <xf numFmtId="0" fontId="4" fillId="7" borderId="1" xfId="1" applyFont="1" applyFill="1" applyBorder="1"/>
    <xf numFmtId="0" fontId="4" fillId="7" borderId="2" xfId="1" applyFont="1" applyFill="1" applyBorder="1"/>
    <xf numFmtId="0" fontId="4" fillId="7" borderId="13" xfId="1" applyFont="1" applyFill="1" applyBorder="1" applyAlignment="1">
      <alignment horizontal="center"/>
    </xf>
    <xf numFmtId="0" fontId="4" fillId="7" borderId="3" xfId="1" applyFont="1" applyFill="1" applyBorder="1"/>
    <xf numFmtId="0" fontId="4" fillId="7" borderId="4" xfId="1" applyFont="1" applyFill="1" applyBorder="1"/>
    <xf numFmtId="0" fontId="4" fillId="7" borderId="26" xfId="1" applyFont="1" applyFill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5" fontId="3" fillId="0" borderId="30" xfId="1" applyNumberFormat="1" applyFont="1" applyBorder="1" applyAlignment="1">
      <alignment horizontal="center"/>
    </xf>
    <xf numFmtId="165" fontId="3" fillId="0" borderId="31" xfId="1" applyNumberFormat="1" applyFont="1" applyBorder="1" applyAlignment="1">
      <alignment horizontal="center"/>
    </xf>
    <xf numFmtId="164" fontId="3" fillId="0" borderId="30" xfId="1" applyNumberFormat="1" applyFont="1" applyBorder="1" applyAlignment="1">
      <alignment horizontal="center"/>
    </xf>
    <xf numFmtId="0" fontId="3" fillId="6" borderId="29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 vertical="center"/>
    </xf>
    <xf numFmtId="0" fontId="3" fillId="6" borderId="33" xfId="1" applyFont="1" applyFill="1" applyBorder="1" applyAlignment="1">
      <alignment horizontal="center" vertical="center"/>
    </xf>
    <xf numFmtId="0" fontId="3" fillId="6" borderId="21" xfId="1" applyFont="1" applyFill="1" applyBorder="1" applyAlignment="1">
      <alignment horizontal="center"/>
    </xf>
    <xf numFmtId="0" fontId="3" fillId="6" borderId="23" xfId="1" applyFont="1" applyFill="1" applyBorder="1" applyAlignment="1">
      <alignment horizontal="center" vertical="center"/>
    </xf>
    <xf numFmtId="165" fontId="3" fillId="9" borderId="14" xfId="1" applyNumberFormat="1" applyFont="1" applyFill="1" applyBorder="1" applyAlignment="1">
      <alignment horizontal="center"/>
    </xf>
    <xf numFmtId="165" fontId="3" fillId="9" borderId="14" xfId="1" applyNumberFormat="1" applyFont="1" applyFill="1" applyBorder="1" applyAlignment="1">
      <alignment horizontal="left"/>
    </xf>
    <xf numFmtId="165" fontId="3" fillId="5" borderId="14" xfId="1" applyNumberFormat="1" applyFont="1" applyFill="1" applyBorder="1" applyAlignment="1">
      <alignment horizontal="center"/>
    </xf>
    <xf numFmtId="164" fontId="2" fillId="0" borderId="25" xfId="1" applyNumberFormat="1" applyFont="1" applyBorder="1" applyAlignment="1">
      <alignment horizontal="center"/>
    </xf>
    <xf numFmtId="164" fontId="2" fillId="0" borderId="26" xfId="1" applyNumberFormat="1" applyFont="1" applyBorder="1" applyAlignment="1">
      <alignment horizontal="center"/>
    </xf>
    <xf numFmtId="0" fontId="2" fillId="0" borderId="30" xfId="1" applyFont="1" applyBorder="1"/>
    <xf numFmtId="0" fontId="2" fillId="0" borderId="31" xfId="1" applyFont="1" applyBorder="1"/>
    <xf numFmtId="164" fontId="3" fillId="7" borderId="18" xfId="1" applyNumberFormat="1" applyFont="1" applyFill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3" fillId="7" borderId="19" xfId="1" applyFont="1" applyFill="1" applyBorder="1" applyAlignment="1">
      <alignment horizontal="center"/>
    </xf>
    <xf numFmtId="0" fontId="4" fillId="7" borderId="28" xfId="1" applyFont="1" applyFill="1" applyBorder="1" applyAlignment="1">
      <alignment horizontal="center"/>
    </xf>
    <xf numFmtId="164" fontId="3" fillId="7" borderId="19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6" fillId="8" borderId="21" xfId="1" applyFont="1" applyFill="1" applyBorder="1" applyAlignment="1">
      <alignment horizontal="center" vertical="center"/>
    </xf>
    <xf numFmtId="0" fontId="6" fillId="8" borderId="23" xfId="1" applyFont="1" applyFill="1" applyBorder="1" applyAlignment="1">
      <alignment horizontal="center" vertical="center"/>
    </xf>
    <xf numFmtId="0" fontId="2" fillId="6" borderId="21" xfId="1" applyFont="1" applyFill="1" applyBorder="1"/>
    <xf numFmtId="0" fontId="2" fillId="6" borderId="23" xfId="1" applyFont="1" applyFill="1" applyBorder="1"/>
    <xf numFmtId="0" fontId="3" fillId="6" borderId="21" xfId="1" applyFont="1" applyFill="1" applyBorder="1" applyAlignment="1">
      <alignment horizontal="center" vertical="center"/>
    </xf>
    <xf numFmtId="0" fontId="2" fillId="6" borderId="23" xfId="1" applyFont="1" applyFill="1" applyBorder="1" applyAlignment="1">
      <alignment horizontal="center" vertical="center"/>
    </xf>
  </cellXfs>
  <cellStyles count="3">
    <cellStyle name="Měna" xfId="2" builtinId="4"/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H8" sqref="H8"/>
    </sheetView>
  </sheetViews>
  <sheetFormatPr defaultRowHeight="15" x14ac:dyDescent="0.25"/>
  <cols>
    <col min="2" max="2" width="10.7109375" customWidth="1"/>
    <col min="3" max="3" width="50.7109375" customWidth="1"/>
    <col min="4" max="4" width="14.85546875" customWidth="1"/>
    <col min="5" max="6" width="14.140625" customWidth="1"/>
    <col min="7" max="7" width="6.5703125" customWidth="1"/>
    <col min="8" max="8" width="7.42578125" customWidth="1"/>
  </cols>
  <sheetData>
    <row r="1" spans="1:11" ht="23.25" x14ac:dyDescent="0.35">
      <c r="A1" s="75" t="s">
        <v>69</v>
      </c>
      <c r="B1" s="75"/>
      <c r="C1" s="75"/>
      <c r="D1" s="75"/>
      <c r="E1" s="75"/>
      <c r="F1" s="75"/>
      <c r="G1" s="25"/>
    </row>
    <row r="2" spans="1:11" ht="15.75" thickBot="1" x14ac:dyDescent="0.3">
      <c r="A2" s="1"/>
      <c r="B2" s="1"/>
      <c r="D2" s="1"/>
      <c r="E2" s="1"/>
      <c r="F2" s="1"/>
    </row>
    <row r="3" spans="1:11" ht="15.75" x14ac:dyDescent="0.25">
      <c r="A3" s="80" t="s">
        <v>0</v>
      </c>
      <c r="B3" s="78"/>
      <c r="C3" s="76" t="s">
        <v>65</v>
      </c>
      <c r="D3" s="57" t="s">
        <v>67</v>
      </c>
      <c r="E3" s="61" t="s">
        <v>68</v>
      </c>
      <c r="F3" s="58" t="s">
        <v>68</v>
      </c>
    </row>
    <row r="4" spans="1:11" ht="16.5" thickBot="1" x14ac:dyDescent="0.3">
      <c r="A4" s="81"/>
      <c r="B4" s="79"/>
      <c r="C4" s="77"/>
      <c r="D4" s="59">
        <v>2024</v>
      </c>
      <c r="E4" s="62">
        <v>2025</v>
      </c>
      <c r="F4" s="60">
        <v>2026</v>
      </c>
    </row>
    <row r="5" spans="1:11" ht="15.75" x14ac:dyDescent="0.25">
      <c r="A5" s="23" t="s">
        <v>1</v>
      </c>
      <c r="B5" s="14"/>
      <c r="C5" s="24" t="s">
        <v>2</v>
      </c>
      <c r="D5" s="54">
        <v>6239.1806900000001</v>
      </c>
      <c r="E5" s="55">
        <f>D29</f>
        <v>5509.3646900000003</v>
      </c>
      <c r="F5" s="56">
        <f>E29</f>
        <v>5140.3646900000003</v>
      </c>
    </row>
    <row r="6" spans="1:11" ht="15.75" x14ac:dyDescent="0.25">
      <c r="A6" s="15" t="s">
        <v>3</v>
      </c>
      <c r="B6" s="2" t="s">
        <v>4</v>
      </c>
      <c r="C6" s="3" t="s">
        <v>5</v>
      </c>
      <c r="D6" s="27"/>
      <c r="E6" s="29"/>
      <c r="F6" s="27"/>
    </row>
    <row r="7" spans="1:11" ht="15.75" x14ac:dyDescent="0.25">
      <c r="A7" s="15" t="s">
        <v>6</v>
      </c>
      <c r="B7" s="2" t="s">
        <v>7</v>
      </c>
      <c r="C7" s="3" t="s">
        <v>8</v>
      </c>
      <c r="D7" s="32">
        <f>95+383+0.2</f>
        <v>478.2</v>
      </c>
      <c r="E7" s="33">
        <f>95+382+0.2</f>
        <v>477.2</v>
      </c>
      <c r="F7" s="32">
        <f>98+382+0.2</f>
        <v>480.2</v>
      </c>
      <c r="I7" s="53"/>
      <c r="J7" s="53"/>
      <c r="K7" s="53"/>
    </row>
    <row r="8" spans="1:11" ht="15.75" x14ac:dyDescent="0.25">
      <c r="A8" s="15" t="s">
        <v>9</v>
      </c>
      <c r="B8" s="2" t="s">
        <v>10</v>
      </c>
      <c r="C8" s="3" t="s">
        <v>11</v>
      </c>
      <c r="D8" s="27"/>
      <c r="E8" s="29"/>
      <c r="F8" s="27"/>
    </row>
    <row r="9" spans="1:11" ht="15.75" x14ac:dyDescent="0.25">
      <c r="A9" s="15" t="s">
        <v>12</v>
      </c>
      <c r="B9" s="2" t="s">
        <v>13</v>
      </c>
      <c r="C9" s="3" t="s">
        <v>14</v>
      </c>
      <c r="D9" s="31">
        <f>2224.948+2400</f>
        <v>4624.9480000000003</v>
      </c>
      <c r="E9" s="39">
        <f>2230+2400</f>
        <v>4630</v>
      </c>
      <c r="F9" s="38">
        <f>2230+2400</f>
        <v>4630</v>
      </c>
    </row>
    <row r="10" spans="1:11" ht="15.75" x14ac:dyDescent="0.25">
      <c r="A10" s="16" t="s">
        <v>15</v>
      </c>
      <c r="B10" s="4" t="s">
        <v>16</v>
      </c>
      <c r="C10" s="5" t="s">
        <v>17</v>
      </c>
      <c r="D10" s="34">
        <f>SUM(D7:D9)</f>
        <v>5103.1480000000001</v>
      </c>
      <c r="E10" s="51">
        <f t="shared" ref="E10:F10" si="0">SUM(E7:E9)</f>
        <v>5107.2</v>
      </c>
      <c r="F10" s="34">
        <f t="shared" si="0"/>
        <v>5110.2</v>
      </c>
    </row>
    <row r="11" spans="1:11" ht="15.75" x14ac:dyDescent="0.25">
      <c r="A11" s="15" t="s">
        <v>18</v>
      </c>
      <c r="B11" s="2"/>
      <c r="C11" s="3" t="s">
        <v>19</v>
      </c>
      <c r="D11" s="28"/>
      <c r="E11" s="30"/>
      <c r="F11" s="28"/>
    </row>
    <row r="12" spans="1:11" ht="15.75" x14ac:dyDescent="0.25">
      <c r="A12" s="15" t="s">
        <v>20</v>
      </c>
      <c r="B12" s="2"/>
      <c r="C12" s="3" t="s">
        <v>21</v>
      </c>
      <c r="D12" s="28"/>
      <c r="E12" s="30"/>
      <c r="F12" s="28"/>
    </row>
    <row r="13" spans="1:11" ht="15.75" x14ac:dyDescent="0.25">
      <c r="A13" s="15" t="s">
        <v>22</v>
      </c>
      <c r="B13" s="2"/>
      <c r="C13" s="3" t="s">
        <v>23</v>
      </c>
      <c r="D13" s="28"/>
      <c r="E13" s="30"/>
      <c r="F13" s="28"/>
    </row>
    <row r="14" spans="1:11" ht="15.75" x14ac:dyDescent="0.25">
      <c r="A14" s="15" t="s">
        <v>24</v>
      </c>
      <c r="B14" s="2"/>
      <c r="C14" s="3" t="s">
        <v>25</v>
      </c>
      <c r="D14" s="28"/>
      <c r="E14" s="30"/>
      <c r="F14" s="28"/>
    </row>
    <row r="15" spans="1:11" ht="15.75" x14ac:dyDescent="0.25">
      <c r="A15" s="15" t="s">
        <v>26</v>
      </c>
      <c r="B15" s="2"/>
      <c r="C15" s="3" t="s">
        <v>27</v>
      </c>
      <c r="D15" s="28"/>
      <c r="E15" s="30"/>
      <c r="F15" s="28"/>
    </row>
    <row r="16" spans="1:11" ht="16.5" thickBot="1" x14ac:dyDescent="0.3">
      <c r="A16" s="17" t="s">
        <v>28</v>
      </c>
      <c r="B16" s="26" t="s">
        <v>29</v>
      </c>
      <c r="C16" s="6" t="s">
        <v>30</v>
      </c>
      <c r="D16" s="35">
        <v>0</v>
      </c>
      <c r="E16" s="36">
        <v>0</v>
      </c>
      <c r="F16" s="52">
        <v>0</v>
      </c>
    </row>
    <row r="17" spans="1:7" ht="16.5" thickBot="1" x14ac:dyDescent="0.3">
      <c r="A17" s="18" t="s">
        <v>31</v>
      </c>
      <c r="B17" s="7" t="s">
        <v>32</v>
      </c>
      <c r="C17" s="8" t="s">
        <v>33</v>
      </c>
      <c r="D17" s="37">
        <f>D10+D16</f>
        <v>5103.1480000000001</v>
      </c>
      <c r="E17" s="37">
        <f t="shared" ref="E17:F17" si="1">E10+E16</f>
        <v>5107.2</v>
      </c>
      <c r="F17" s="37">
        <f t="shared" si="1"/>
        <v>5110.2</v>
      </c>
      <c r="G17" s="1"/>
    </row>
    <row r="18" spans="1:7" ht="15.75" x14ac:dyDescent="0.25">
      <c r="A18" s="15" t="s">
        <v>34</v>
      </c>
      <c r="B18" s="2" t="s">
        <v>35</v>
      </c>
      <c r="C18" s="3" t="s">
        <v>36</v>
      </c>
      <c r="D18" s="71">
        <f>D27-D19</f>
        <v>4032.9639999999999</v>
      </c>
      <c r="E18" s="38">
        <f>E27-E19</f>
        <v>3776.2</v>
      </c>
      <c r="F18" s="71">
        <f>F27-F19</f>
        <v>3848.2</v>
      </c>
      <c r="G18" s="1"/>
    </row>
    <row r="19" spans="1:7" ht="15.75" x14ac:dyDescent="0.25">
      <c r="A19" s="15" t="s">
        <v>37</v>
      </c>
      <c r="B19" s="2" t="s">
        <v>38</v>
      </c>
      <c r="C19" s="3" t="s">
        <v>64</v>
      </c>
      <c r="D19" s="66">
        <v>1800</v>
      </c>
      <c r="E19" s="67">
        <v>1700</v>
      </c>
      <c r="F19" s="66">
        <v>1700</v>
      </c>
    </row>
    <row r="20" spans="1:7" ht="15.75" x14ac:dyDescent="0.25">
      <c r="A20" s="43" t="s">
        <v>66</v>
      </c>
      <c r="B20" s="44" t="s">
        <v>39</v>
      </c>
      <c r="C20" s="45" t="s">
        <v>40</v>
      </c>
      <c r="D20" s="72">
        <v>5832.9639999999999</v>
      </c>
      <c r="E20" s="70">
        <v>5476.2</v>
      </c>
      <c r="F20" s="74">
        <v>5548.2</v>
      </c>
      <c r="G20" s="1"/>
    </row>
    <row r="21" spans="1:7" ht="15.75" x14ac:dyDescent="0.25">
      <c r="A21" s="15" t="s">
        <v>41</v>
      </c>
      <c r="B21" s="2"/>
      <c r="C21" s="3" t="s">
        <v>42</v>
      </c>
      <c r="D21" s="68"/>
      <c r="E21" s="69"/>
      <c r="F21" s="68"/>
      <c r="G21" s="1"/>
    </row>
    <row r="22" spans="1:7" ht="15.75" x14ac:dyDescent="0.25">
      <c r="A22" s="15" t="s">
        <v>43</v>
      </c>
      <c r="B22" s="2"/>
      <c r="C22" s="3" t="s">
        <v>44</v>
      </c>
      <c r="D22" s="27"/>
      <c r="E22" s="29"/>
      <c r="F22" s="27"/>
      <c r="G22" s="1"/>
    </row>
    <row r="23" spans="1:7" ht="15.75" x14ac:dyDescent="0.25">
      <c r="A23" s="15" t="s">
        <v>45</v>
      </c>
      <c r="B23" s="2"/>
      <c r="C23" s="3" t="s">
        <v>46</v>
      </c>
      <c r="D23" s="27"/>
      <c r="E23" s="29"/>
      <c r="F23" s="27"/>
      <c r="G23" s="1"/>
    </row>
    <row r="24" spans="1:7" ht="15.75" x14ac:dyDescent="0.25">
      <c r="A24" s="15" t="s">
        <v>47</v>
      </c>
      <c r="B24" s="2"/>
      <c r="C24" s="3" t="s">
        <v>48</v>
      </c>
      <c r="D24" s="27"/>
      <c r="E24" s="29"/>
      <c r="F24" s="27"/>
      <c r="G24" s="1"/>
    </row>
    <row r="25" spans="1:7" ht="15.75" x14ac:dyDescent="0.25">
      <c r="A25" s="15" t="s">
        <v>49</v>
      </c>
      <c r="B25" s="2"/>
      <c r="C25" s="3" t="s">
        <v>50</v>
      </c>
      <c r="D25" s="27"/>
      <c r="E25" s="29"/>
      <c r="F25" s="27"/>
      <c r="G25" s="1"/>
    </row>
    <row r="26" spans="1:7" ht="16.5" thickBot="1" x14ac:dyDescent="0.3">
      <c r="A26" s="46" t="s">
        <v>51</v>
      </c>
      <c r="B26" s="47" t="s">
        <v>52</v>
      </c>
      <c r="C26" s="48" t="s">
        <v>53</v>
      </c>
      <c r="D26" s="73">
        <v>0</v>
      </c>
      <c r="E26" s="49">
        <v>0</v>
      </c>
      <c r="F26" s="73">
        <v>0</v>
      </c>
      <c r="G26" s="1"/>
    </row>
    <row r="27" spans="1:7" ht="16.5" thickBot="1" x14ac:dyDescent="0.3">
      <c r="A27" s="19" t="s">
        <v>54</v>
      </c>
      <c r="B27" s="9" t="s">
        <v>55</v>
      </c>
      <c r="C27" s="10" t="s">
        <v>56</v>
      </c>
      <c r="D27" s="40">
        <v>5832.9639999999999</v>
      </c>
      <c r="E27" s="41">
        <v>5476.2</v>
      </c>
      <c r="F27" s="42">
        <v>5548.2</v>
      </c>
      <c r="G27" s="1"/>
    </row>
    <row r="28" spans="1:7" ht="16.5" thickBot="1" x14ac:dyDescent="0.3">
      <c r="A28" s="20" t="s">
        <v>58</v>
      </c>
      <c r="B28" s="11" t="s">
        <v>59</v>
      </c>
      <c r="C28" s="12" t="s">
        <v>60</v>
      </c>
      <c r="D28" s="50">
        <f>D17-D27</f>
        <v>-729.8159999999998</v>
      </c>
      <c r="E28" s="50">
        <f t="shared" ref="E28:F28" si="2">E17-E27</f>
        <v>-369</v>
      </c>
      <c r="F28" s="50">
        <f t="shared" si="2"/>
        <v>-438</v>
      </c>
      <c r="G28" s="1"/>
    </row>
    <row r="29" spans="1:7" ht="16.5" thickBot="1" x14ac:dyDescent="0.3">
      <c r="A29" s="21" t="s">
        <v>61</v>
      </c>
      <c r="B29" s="13" t="s">
        <v>62</v>
      </c>
      <c r="C29" s="64" t="s">
        <v>63</v>
      </c>
      <c r="D29" s="63">
        <f>D5+D28</f>
        <v>5509.3646900000003</v>
      </c>
      <c r="E29" s="65">
        <f>E5+E28</f>
        <v>5140.3646900000003</v>
      </c>
      <c r="F29" s="65">
        <f>F5+F28</f>
        <v>4702.3646900000003</v>
      </c>
      <c r="G29" s="1"/>
    </row>
    <row r="30" spans="1:7" ht="15.75" x14ac:dyDescent="0.25">
      <c r="A30" s="1"/>
      <c r="B30" s="1"/>
      <c r="C30" s="1"/>
      <c r="D30" s="22"/>
      <c r="E30" s="22"/>
      <c r="F30" s="1"/>
      <c r="G30" s="1"/>
    </row>
    <row r="31" spans="1:7" x14ac:dyDescent="0.25">
      <c r="A31" t="s">
        <v>72</v>
      </c>
    </row>
    <row r="32" spans="1:7" x14ac:dyDescent="0.25">
      <c r="A32" t="s">
        <v>70</v>
      </c>
    </row>
    <row r="34" spans="1:3" x14ac:dyDescent="0.25">
      <c r="A34" t="s">
        <v>71</v>
      </c>
    </row>
    <row r="36" spans="1:3" x14ac:dyDescent="0.25">
      <c r="A36" t="s">
        <v>73</v>
      </c>
      <c r="C36" s="1" t="s">
        <v>57</v>
      </c>
    </row>
    <row r="37" spans="1:3" x14ac:dyDescent="0.25">
      <c r="C37" s="1"/>
    </row>
    <row r="38" spans="1:3" x14ac:dyDescent="0.25">
      <c r="A38" t="s">
        <v>74</v>
      </c>
    </row>
  </sheetData>
  <mergeCells count="4">
    <mergeCell ref="A1:F1"/>
    <mergeCell ref="C3:C4"/>
    <mergeCell ref="B3:B4"/>
    <mergeCell ref="A3:A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Karel Švercl</cp:lastModifiedBy>
  <cp:lastPrinted>2024-05-30T09:50:00Z</cp:lastPrinted>
  <dcterms:created xsi:type="dcterms:W3CDTF">2020-09-07T13:30:26Z</dcterms:created>
  <dcterms:modified xsi:type="dcterms:W3CDTF">2024-05-30T09:50:10Z</dcterms:modified>
</cp:coreProperties>
</file>